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ntinuumengineering-my.sharepoint.com/personal/adrian_gatland_continuumengineering_com/Documents/Desktop/Continuum Branding for Webiste/Tools and resources/"/>
    </mc:Choice>
  </mc:AlternateContent>
  <xr:revisionPtr revIDLastSave="100" documentId="1_{26B5F20C-447D-4135-8135-EE09292D59FE}" xr6:coauthVersionLast="46" xr6:coauthVersionMax="46" xr10:uidLastSave="{B03FD8A2-69B2-4071-AAEC-A78469BF60A0}"/>
  <bookViews>
    <workbookView xWindow="12040" yWindow="770" windowWidth="21990" windowHeight="15610" xr2:uid="{00000000-000D-0000-FFFF-FFFF00000000}"/>
  </bookViews>
  <sheets>
    <sheet name="Straight Pipe" sheetId="1" r:id="rId1"/>
    <sheet name="Pipe Sizes" sheetId="2" r:id="rId2"/>
  </sheets>
  <definedNames>
    <definedName name="_xlnm.Print_Area" localSheetId="1">'Pipe Sizes'!$B$3:$T$35</definedName>
    <definedName name="_xlnm.Print_Area" localSheetId="0">'Straight Pipe'!$A$7:$K$40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38" i="1" s="1"/>
  <c r="I35" i="1"/>
  <c r="H34" i="2"/>
  <c r="H33" i="2"/>
  <c r="H32" i="2"/>
  <c r="H31" i="2"/>
  <c r="H30" i="2"/>
  <c r="H29" i="2"/>
  <c r="H28" i="2"/>
  <c r="I27" i="2"/>
  <c r="H27" i="2"/>
  <c r="I26" i="2"/>
  <c r="H26" i="2"/>
  <c r="J24" i="2"/>
  <c r="I24" i="2"/>
  <c r="I23" i="2"/>
  <c r="N22" i="2"/>
  <c r="O21" i="2"/>
  <c r="K21" i="2"/>
  <c r="J21" i="2"/>
  <c r="L20" i="2"/>
  <c r="J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J40" i="1" l="1"/>
  <c r="I34" i="1"/>
</calcChain>
</file>

<file path=xl/sharedStrings.xml><?xml version="1.0" encoding="utf-8"?>
<sst xmlns="http://schemas.openxmlformats.org/spreadsheetml/2006/main" count="308" uniqueCount="78">
  <si>
    <t>Outside pipe diameter</t>
  </si>
  <si>
    <t>Coefficient Y (ASME B31.3 Table 304.1.1)</t>
  </si>
  <si>
    <t>c</t>
  </si>
  <si>
    <t>E</t>
  </si>
  <si>
    <t>P</t>
  </si>
  <si>
    <t>S</t>
  </si>
  <si>
    <t>Welded joint strength reduction factor (ASME B31.3 paragraph 302.3.5(e))</t>
  </si>
  <si>
    <t>W</t>
  </si>
  <si>
    <t>Y</t>
  </si>
  <si>
    <t>mm</t>
  </si>
  <si>
    <t>MPa</t>
  </si>
  <si>
    <t>Outputs</t>
  </si>
  <si>
    <t>t</t>
  </si>
  <si>
    <t>Quality factor (ASME B31.3 Table A-1A or A-1B)</t>
  </si>
  <si>
    <t>Sum of mechanical allowances, including corrosion allowance</t>
  </si>
  <si>
    <t>Nominal Wall Thickness (mm)</t>
  </si>
  <si>
    <t>Nominal Size</t>
  </si>
  <si>
    <t>Outside D (mm)</t>
  </si>
  <si>
    <t>XS</t>
  </si>
  <si>
    <t>XXS</t>
  </si>
  <si>
    <t>5S</t>
  </si>
  <si>
    <t>10S</t>
  </si>
  <si>
    <t>40S</t>
  </si>
  <si>
    <t>80S</t>
  </si>
  <si>
    <t>-</t>
  </si>
  <si>
    <t>Design temperature</t>
  </si>
  <si>
    <t>°C</t>
  </si>
  <si>
    <t>Design pressure (gauge)</t>
  </si>
  <si>
    <t>Material allowable stress value (ASME B31.3 Table A-1)</t>
  </si>
  <si>
    <t>DN 6</t>
  </si>
  <si>
    <t>DN 8</t>
  </si>
  <si>
    <t>DN 10</t>
  </si>
  <si>
    <t>DN 15</t>
  </si>
  <si>
    <t>DN 20</t>
  </si>
  <si>
    <t>DN 25</t>
  </si>
  <si>
    <t>DN 32</t>
  </si>
  <si>
    <t>DN 40</t>
  </si>
  <si>
    <t>DN 50</t>
  </si>
  <si>
    <t>DN 65</t>
  </si>
  <si>
    <t>DN 80</t>
  </si>
  <si>
    <t>DN 90</t>
  </si>
  <si>
    <t>DN 100</t>
  </si>
  <si>
    <t>DN 125</t>
  </si>
  <si>
    <t>DN 150</t>
  </si>
  <si>
    <t>DN 200</t>
  </si>
  <si>
    <t>DN 250</t>
  </si>
  <si>
    <t>DN 300</t>
  </si>
  <si>
    <t>DN 350</t>
  </si>
  <si>
    <t>DN 400</t>
  </si>
  <si>
    <t>DN 450</t>
  </si>
  <si>
    <t>DN 500</t>
  </si>
  <si>
    <t>DN 550</t>
  </si>
  <si>
    <t>DN 600</t>
  </si>
  <si>
    <t>DN 650</t>
  </si>
  <si>
    <t>DN 700</t>
  </si>
  <si>
    <t>DN 750</t>
  </si>
  <si>
    <t>DN 800</t>
  </si>
  <si>
    <t>DN 850</t>
  </si>
  <si>
    <t>DN 900</t>
  </si>
  <si>
    <t>DN 1050</t>
  </si>
  <si>
    <t>Legend</t>
  </si>
  <si>
    <t>Input</t>
  </si>
  <si>
    <t>Output</t>
  </si>
  <si>
    <t>Pressure design thickness (ASME B31.3 equation 304.1.2 (3a))</t>
  </si>
  <si>
    <t>Geometry</t>
  </si>
  <si>
    <t>Calculation Inputs</t>
  </si>
  <si>
    <r>
      <t xml:space="preserve">t </t>
    </r>
    <r>
      <rPr>
        <sz val="11"/>
        <color theme="1"/>
        <rFont val="Calibri"/>
        <family val="2"/>
        <scheme val="minor"/>
      </rPr>
      <t>&lt;</t>
    </r>
    <r>
      <rPr>
        <i/>
        <sz val="11"/>
        <color theme="1"/>
        <rFont val="Calibri"/>
        <family val="2"/>
        <scheme val="minor"/>
      </rPr>
      <t xml:space="preserve"> D</t>
    </r>
    <r>
      <rPr>
        <sz val="11"/>
        <color theme="1"/>
        <rFont val="Calibri"/>
        <family val="2"/>
        <scheme val="minor"/>
      </rPr>
      <t>/6</t>
    </r>
  </si>
  <si>
    <r>
      <t>P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 xml:space="preserve">SE </t>
    </r>
    <r>
      <rPr>
        <sz val="11"/>
        <color theme="1"/>
        <rFont val="Calibri"/>
        <family val="2"/>
      </rPr>
      <t>≤</t>
    </r>
    <r>
      <rPr>
        <i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0.385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</si>
  <si>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m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</si>
  <si>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>e</t>
    </r>
  </si>
  <si>
    <t>Material</t>
  </si>
  <si>
    <r>
      <t>D</t>
    </r>
    <r>
      <rPr>
        <i/>
        <vertAlign val="subscript"/>
        <sz val="11"/>
        <color theme="1"/>
        <rFont val="Calibri"/>
        <family val="2"/>
        <scheme val="minor"/>
      </rPr>
      <t>o</t>
    </r>
  </si>
  <si>
    <t>References</t>
  </si>
  <si>
    <t>Validity Checks</t>
  </si>
  <si>
    <t>Minimum required thickness, including mechanical allowances
(ASME B31.3 equation 304.1.1 (2))</t>
  </si>
  <si>
    <t>Pipe Sizes as per ASME B36.10 and B36.19</t>
  </si>
  <si>
    <t>©2020 by Continuum Engineering</t>
  </si>
  <si>
    <t>ASME B31.3 Required Thickness for Straight Pipe Under Internal Pressure
(Hoop Stress)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</si>
</sst>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3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7" xfId="0" applyBorder="1" applyProtection="1"/>
    <xf numFmtId="0" fontId="0" fillId="0" borderId="0" xfId="0" applyBorder="1" applyProtection="1"/>
    <xf numFmtId="0" fontId="0" fillId="0" borderId="28" xfId="0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2" fontId="6" fillId="3" borderId="14" xfId="0" applyNumberFormat="1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2" xfId="0" applyNumberFormat="1" applyBorder="1" applyAlignment="1" applyProtection="1">
      <alignment vertical="center"/>
    </xf>
    <xf numFmtId="0" fontId="0" fillId="0" borderId="1" xfId="0" applyNumberForma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2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32" xfId="0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34" xfId="0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0" fillId="0" borderId="20" xfId="0" applyNumberFormat="1" applyBorder="1" applyAlignment="1" applyProtection="1">
      <alignment horizontal="left" vertical="center"/>
    </xf>
    <xf numFmtId="0" fontId="0" fillId="0" borderId="27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22" xfId="0" applyNumberFormat="1" applyBorder="1" applyAlignment="1" applyProtection="1">
      <alignment horizontal="left" vertical="center"/>
    </xf>
    <xf numFmtId="0" fontId="0" fillId="0" borderId="37" xfId="0" applyNumberFormat="1" applyBorder="1" applyAlignment="1" applyProtection="1">
      <alignment horizontal="left" vertical="center"/>
    </xf>
    <xf numFmtId="0" fontId="0" fillId="0" borderId="21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$A$42" noThreeD="1"/>
</file>

<file path=xl/ctrlProps/ctrlProp2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19</xdr:row>
          <xdr:rowOff>12700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2050" name="Option Button 2" descr="Select Pipe Size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 pipe size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21</xdr:row>
          <xdr:rowOff>12700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 outside diameter directly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12700</xdr:rowOff>
    </xdr:from>
    <xdr:to>
      <xdr:col>3</xdr:col>
      <xdr:colOff>254000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2235200" cy="1089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L61"/>
  <sheetViews>
    <sheetView tabSelected="1" view="pageLayout" topLeftCell="A4" zoomScaleNormal="100" workbookViewId="0">
      <selection activeCell="H20" sqref="H20:H21"/>
    </sheetView>
  </sheetViews>
  <sheetFormatPr defaultColWidth="9.1796875" defaultRowHeight="14.5" x14ac:dyDescent="0.35"/>
  <cols>
    <col min="1" max="7" width="9.1796875" style="1"/>
    <col min="8" max="8" width="9.1796875" style="1" customWidth="1"/>
    <col min="9" max="12" width="10.7265625" style="1" customWidth="1"/>
    <col min="13" max="14" width="9.26953125" style="1" customWidth="1"/>
    <col min="15" max="16384" width="9.1796875" style="1"/>
  </cols>
  <sheetData>
    <row r="1" spans="1:11" s="25" customFormat="1" x14ac:dyDescent="0.35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5" customFormat="1" x14ac:dyDescent="0.35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25" customFormat="1" x14ac:dyDescent="0.35">
      <c r="A3" s="54"/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s="25" customFormat="1" x14ac:dyDescent="0.35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s="25" customFormat="1" x14ac:dyDescent="0.35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1" s="25" customFormat="1" ht="15" thickBot="1" x14ac:dyDescent="0.4">
      <c r="A6" s="57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ht="15" customHeight="1" x14ac:dyDescent="0.35">
      <c r="A7" s="75" t="s">
        <v>77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15" customHeight="1" x14ac:dyDescent="0.35">
      <c r="A8" s="78"/>
      <c r="B8" s="79"/>
      <c r="C8" s="79"/>
      <c r="D8" s="79"/>
      <c r="E8" s="79"/>
      <c r="F8" s="79"/>
      <c r="G8" s="79"/>
      <c r="H8" s="79"/>
      <c r="I8" s="79"/>
      <c r="J8" s="79"/>
      <c r="K8" s="80"/>
    </row>
    <row r="9" spans="1:11" s="25" customFormat="1" ht="15" customHeight="1" x14ac:dyDescent="0.35">
      <c r="A9" s="78"/>
      <c r="B9" s="79"/>
      <c r="C9" s="79"/>
      <c r="D9" s="79"/>
      <c r="E9" s="79"/>
      <c r="F9" s="79"/>
      <c r="G9" s="79"/>
      <c r="H9" s="79"/>
      <c r="I9" s="79"/>
      <c r="J9" s="79"/>
      <c r="K9" s="80"/>
    </row>
    <row r="10" spans="1:11" ht="15" customHeight="1" x14ac:dyDescent="0.35">
      <c r="A10" s="81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3"/>
    </row>
    <row r="11" spans="1:11" s="25" customFormat="1" ht="15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ht="15" customHeight="1" x14ac:dyDescent="0.35">
      <c r="A12" s="84" t="s">
        <v>60</v>
      </c>
      <c r="B12" s="85"/>
      <c r="C12" s="85"/>
      <c r="D12" s="85"/>
      <c r="E12" s="85"/>
      <c r="F12" s="85"/>
      <c r="G12" s="85"/>
      <c r="H12" s="85"/>
      <c r="I12" s="88" t="s">
        <v>61</v>
      </c>
      <c r="J12" s="88"/>
      <c r="K12" s="89"/>
    </row>
    <row r="13" spans="1:11" ht="15" customHeight="1" x14ac:dyDescent="0.35">
      <c r="A13" s="84"/>
      <c r="B13" s="85"/>
      <c r="C13" s="85"/>
      <c r="D13" s="85"/>
      <c r="E13" s="85"/>
      <c r="F13" s="85"/>
      <c r="G13" s="85"/>
      <c r="H13" s="85"/>
      <c r="I13" s="86" t="s">
        <v>62</v>
      </c>
      <c r="J13" s="86"/>
      <c r="K13" s="87"/>
    </row>
    <row r="14" spans="1:11" x14ac:dyDescent="0.3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35">
      <c r="A15" s="60" t="s">
        <v>72</v>
      </c>
      <c r="B15" s="61"/>
      <c r="C15" s="61"/>
      <c r="D15" s="61"/>
      <c r="E15" s="61"/>
      <c r="F15" s="61"/>
      <c r="G15" s="61"/>
      <c r="H15" s="61"/>
      <c r="I15" s="61"/>
      <c r="J15" s="61"/>
      <c r="K15" s="62"/>
    </row>
    <row r="16" spans="1:11" ht="16.5" x14ac:dyDescent="0.35">
      <c r="A16" s="100" t="s">
        <v>25</v>
      </c>
      <c r="B16" s="97"/>
      <c r="C16" s="97"/>
      <c r="D16" s="97"/>
      <c r="E16" s="97"/>
      <c r="F16" s="97"/>
      <c r="G16" s="97"/>
      <c r="H16" s="97"/>
      <c r="I16" s="35" t="s">
        <v>69</v>
      </c>
      <c r="J16" s="28"/>
      <c r="K16" s="36" t="s">
        <v>26</v>
      </c>
    </row>
    <row r="17" spans="1:11" x14ac:dyDescent="0.35">
      <c r="A17" s="100" t="s">
        <v>70</v>
      </c>
      <c r="B17" s="97"/>
      <c r="C17" s="97"/>
      <c r="D17" s="97"/>
      <c r="E17" s="97"/>
      <c r="F17" s="97"/>
      <c r="G17" s="97"/>
      <c r="H17" s="97"/>
      <c r="I17" s="66"/>
      <c r="J17" s="67"/>
      <c r="K17" s="68"/>
    </row>
    <row r="18" spans="1:11" x14ac:dyDescent="0.3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4"/>
    </row>
    <row r="19" spans="1:11" x14ac:dyDescent="0.35">
      <c r="A19" s="60" t="s">
        <v>64</v>
      </c>
      <c r="B19" s="61"/>
      <c r="C19" s="61"/>
      <c r="D19" s="61"/>
      <c r="E19" s="61"/>
      <c r="F19" s="61"/>
      <c r="G19" s="61"/>
      <c r="H19" s="61"/>
      <c r="I19" s="61"/>
      <c r="J19" s="61"/>
      <c r="K19" s="62"/>
    </row>
    <row r="20" spans="1:11" s="24" customFormat="1" x14ac:dyDescent="0.35">
      <c r="A20" s="108" t="s">
        <v>0</v>
      </c>
      <c r="B20" s="109"/>
      <c r="C20" s="110"/>
      <c r="D20" s="106"/>
      <c r="E20" s="106"/>
      <c r="F20" s="106"/>
      <c r="G20" s="106"/>
      <c r="H20" s="107" t="s">
        <v>41</v>
      </c>
      <c r="I20" s="71" t="s">
        <v>71</v>
      </c>
      <c r="J20" s="72">
        <f>IF(A10=1,VLOOKUP(H20,'Pipe Sizes'!B5:C35,2,FALSE),H22)</f>
        <v>114.3</v>
      </c>
      <c r="K20" s="94" t="s">
        <v>9</v>
      </c>
    </row>
    <row r="21" spans="1:11" x14ac:dyDescent="0.35">
      <c r="A21" s="111"/>
      <c r="B21" s="112"/>
      <c r="C21" s="113"/>
      <c r="D21" s="106"/>
      <c r="E21" s="106"/>
      <c r="F21" s="106"/>
      <c r="G21" s="106"/>
      <c r="H21" s="107"/>
      <c r="I21" s="71"/>
      <c r="J21" s="73"/>
      <c r="K21" s="95"/>
    </row>
    <row r="22" spans="1:11" x14ac:dyDescent="0.35">
      <c r="A22" s="111"/>
      <c r="B22" s="112"/>
      <c r="C22" s="113"/>
      <c r="D22" s="106"/>
      <c r="E22" s="106"/>
      <c r="F22" s="106"/>
      <c r="G22" s="106"/>
      <c r="H22" s="107">
        <v>60.33</v>
      </c>
      <c r="I22" s="71"/>
      <c r="J22" s="73"/>
      <c r="K22" s="95"/>
    </row>
    <row r="23" spans="1:11" s="24" customFormat="1" x14ac:dyDescent="0.35">
      <c r="A23" s="114"/>
      <c r="B23" s="115"/>
      <c r="C23" s="116"/>
      <c r="D23" s="106"/>
      <c r="E23" s="106"/>
      <c r="F23" s="106"/>
      <c r="G23" s="106"/>
      <c r="H23" s="107"/>
      <c r="I23" s="71"/>
      <c r="J23" s="74"/>
      <c r="K23" s="96"/>
    </row>
    <row r="24" spans="1:11" s="23" customFormat="1" x14ac:dyDescent="0.3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9"/>
    </row>
    <row r="25" spans="1:11" s="23" customFormat="1" x14ac:dyDescent="0.35">
      <c r="A25" s="63" t="s">
        <v>65</v>
      </c>
      <c r="B25" s="64"/>
      <c r="C25" s="64"/>
      <c r="D25" s="64"/>
      <c r="E25" s="64"/>
      <c r="F25" s="64"/>
      <c r="G25" s="64"/>
      <c r="H25" s="64"/>
      <c r="I25" s="64"/>
      <c r="J25" s="64"/>
      <c r="K25" s="65"/>
    </row>
    <row r="26" spans="1:11" s="23" customFormat="1" x14ac:dyDescent="0.35">
      <c r="A26" s="100" t="s">
        <v>27</v>
      </c>
      <c r="B26" s="97"/>
      <c r="C26" s="97"/>
      <c r="D26" s="97"/>
      <c r="E26" s="97"/>
      <c r="F26" s="97"/>
      <c r="G26" s="97"/>
      <c r="H26" s="97"/>
      <c r="I26" s="35" t="s">
        <v>4</v>
      </c>
      <c r="J26" s="27">
        <v>4</v>
      </c>
      <c r="K26" s="36" t="s">
        <v>10</v>
      </c>
    </row>
    <row r="27" spans="1:11" s="23" customFormat="1" x14ac:dyDescent="0.35">
      <c r="A27" s="69" t="s">
        <v>14</v>
      </c>
      <c r="B27" s="70"/>
      <c r="C27" s="70"/>
      <c r="D27" s="70"/>
      <c r="E27" s="70"/>
      <c r="F27" s="70"/>
      <c r="G27" s="70"/>
      <c r="H27" s="70"/>
      <c r="I27" s="35" t="s">
        <v>2</v>
      </c>
      <c r="J27" s="27">
        <v>3</v>
      </c>
      <c r="K27" s="36" t="s">
        <v>9</v>
      </c>
    </row>
    <row r="28" spans="1:11" x14ac:dyDescent="0.35">
      <c r="A28" s="98" t="s">
        <v>13</v>
      </c>
      <c r="B28" s="99"/>
      <c r="C28" s="99"/>
      <c r="D28" s="99"/>
      <c r="E28" s="99"/>
      <c r="F28" s="99"/>
      <c r="G28" s="99"/>
      <c r="H28" s="99"/>
      <c r="I28" s="35" t="s">
        <v>3</v>
      </c>
      <c r="J28" s="27">
        <v>1</v>
      </c>
      <c r="K28" s="36"/>
    </row>
    <row r="29" spans="1:11" x14ac:dyDescent="0.35">
      <c r="A29" s="69" t="s">
        <v>28</v>
      </c>
      <c r="B29" s="70"/>
      <c r="C29" s="70"/>
      <c r="D29" s="70"/>
      <c r="E29" s="70"/>
      <c r="F29" s="70"/>
      <c r="G29" s="70"/>
      <c r="H29" s="70"/>
      <c r="I29" s="35" t="s">
        <v>5</v>
      </c>
      <c r="J29" s="27">
        <v>120</v>
      </c>
      <c r="K29" s="36" t="s">
        <v>10</v>
      </c>
    </row>
    <row r="30" spans="1:11" x14ac:dyDescent="0.35">
      <c r="A30" s="69" t="s">
        <v>6</v>
      </c>
      <c r="B30" s="70"/>
      <c r="C30" s="70"/>
      <c r="D30" s="70"/>
      <c r="E30" s="70"/>
      <c r="F30" s="70"/>
      <c r="G30" s="70"/>
      <c r="H30" s="70"/>
      <c r="I30" s="35" t="s">
        <v>7</v>
      </c>
      <c r="J30" s="27">
        <v>1</v>
      </c>
      <c r="K30" s="36"/>
    </row>
    <row r="31" spans="1:11" x14ac:dyDescent="0.35">
      <c r="A31" s="69" t="s">
        <v>1</v>
      </c>
      <c r="B31" s="70"/>
      <c r="C31" s="70"/>
      <c r="D31" s="70"/>
      <c r="E31" s="70"/>
      <c r="F31" s="70"/>
      <c r="G31" s="70"/>
      <c r="H31" s="70"/>
      <c r="I31" s="35" t="s">
        <v>8</v>
      </c>
      <c r="J31" s="27">
        <v>0.4</v>
      </c>
      <c r="K31" s="36"/>
    </row>
    <row r="32" spans="1:11" x14ac:dyDescent="0.35">
      <c r="A32" s="32"/>
      <c r="B32" s="33"/>
      <c r="C32" s="33"/>
      <c r="D32" s="33"/>
      <c r="E32" s="33"/>
      <c r="F32" s="33"/>
      <c r="G32" s="33"/>
      <c r="H32" s="33"/>
      <c r="I32" s="40"/>
      <c r="J32" s="33"/>
      <c r="K32" s="34"/>
    </row>
    <row r="33" spans="1:12" x14ac:dyDescent="0.35">
      <c r="A33" s="60" t="s">
        <v>73</v>
      </c>
      <c r="B33" s="61"/>
      <c r="C33" s="61"/>
      <c r="D33" s="61"/>
      <c r="E33" s="61"/>
      <c r="F33" s="61"/>
      <c r="G33" s="61"/>
      <c r="H33" s="61"/>
      <c r="I33" s="61"/>
      <c r="J33" s="61"/>
      <c r="K33" s="62"/>
    </row>
    <row r="34" spans="1:12" x14ac:dyDescent="0.35">
      <c r="A34" s="92" t="s">
        <v>66</v>
      </c>
      <c r="B34" s="97"/>
      <c r="C34" s="97"/>
      <c r="D34" s="97"/>
      <c r="E34" s="97"/>
      <c r="F34" s="97"/>
      <c r="G34" s="97"/>
      <c r="H34" s="97"/>
      <c r="I34" s="90" t="str">
        <f>IF(J38&lt;J20/6,"True","False")</f>
        <v>True</v>
      </c>
      <c r="J34" s="90"/>
      <c r="K34" s="91"/>
      <c r="L34" s="26"/>
    </row>
    <row r="35" spans="1:12" x14ac:dyDescent="0.35">
      <c r="A35" s="92" t="s">
        <v>67</v>
      </c>
      <c r="B35" s="93"/>
      <c r="C35" s="93"/>
      <c r="D35" s="93"/>
      <c r="E35" s="93"/>
      <c r="F35" s="93"/>
      <c r="G35" s="93"/>
      <c r="H35" s="93"/>
      <c r="I35" s="90" t="str">
        <f>IF(J26/(J29*J28)&lt;=0.385,"True","False")</f>
        <v>True</v>
      </c>
      <c r="J35" s="90"/>
      <c r="K35" s="91"/>
      <c r="L35" s="26"/>
    </row>
    <row r="36" spans="1:12" s="25" customFormat="1" x14ac:dyDescent="0.35">
      <c r="A36" s="41"/>
      <c r="B36" s="42"/>
      <c r="C36" s="42"/>
      <c r="D36" s="42"/>
      <c r="E36" s="42"/>
      <c r="F36" s="42"/>
      <c r="G36" s="42"/>
      <c r="H36" s="42"/>
      <c r="I36" s="43"/>
      <c r="J36" s="43"/>
      <c r="K36" s="44"/>
      <c r="L36" s="26"/>
    </row>
    <row r="37" spans="1:12" x14ac:dyDescent="0.35">
      <c r="A37" s="60" t="s">
        <v>11</v>
      </c>
      <c r="B37" s="61"/>
      <c r="C37" s="61"/>
      <c r="D37" s="61"/>
      <c r="E37" s="61"/>
      <c r="F37" s="61"/>
      <c r="G37" s="61"/>
      <c r="H37" s="61"/>
      <c r="I37" s="61"/>
      <c r="J37" s="61"/>
      <c r="K37" s="62"/>
    </row>
    <row r="38" spans="1:12" x14ac:dyDescent="0.35">
      <c r="A38" s="104" t="s">
        <v>63</v>
      </c>
      <c r="B38" s="105"/>
      <c r="C38" s="105"/>
      <c r="D38" s="105"/>
      <c r="E38" s="105"/>
      <c r="F38" s="105"/>
      <c r="G38" s="105"/>
      <c r="H38" s="105"/>
      <c r="I38" s="35" t="s">
        <v>12</v>
      </c>
      <c r="J38" s="45">
        <f>J26*J20/(2*(J29*J28*J30+J26*J31))</f>
        <v>1.8799342105263159</v>
      </c>
      <c r="K38" s="36" t="s">
        <v>9</v>
      </c>
    </row>
    <row r="39" spans="1:12" x14ac:dyDescent="0.3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1:12" ht="30" customHeight="1" thickBot="1" x14ac:dyDescent="0.4">
      <c r="A40" s="102" t="s">
        <v>74</v>
      </c>
      <c r="B40" s="103"/>
      <c r="C40" s="103"/>
      <c r="D40" s="103"/>
      <c r="E40" s="103"/>
      <c r="F40" s="103"/>
      <c r="G40" s="103"/>
      <c r="H40" s="103"/>
      <c r="I40" s="46" t="s">
        <v>68</v>
      </c>
      <c r="J40" s="47">
        <f>J38+J27</f>
        <v>4.8799342105263159</v>
      </c>
      <c r="K40" s="48" t="s">
        <v>9</v>
      </c>
    </row>
    <row r="41" spans="1:12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2" hidden="1" x14ac:dyDescent="0.35">
      <c r="A42" s="50">
        <v>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2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2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2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2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2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2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1:11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1:1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pans="1:1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x14ac:dyDescent="0.35">
      <c r="A61" s="101" t="s">
        <v>76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</sheetData>
  <sheetProtection algorithmName="SHA-512" hashValue="Fr69Aj1KXf1ekhaf7d5Pv+MFOb0MR/wafXCaAB7k8PrQTJxXcrpw3pOoHQ4Wvsg+8NOKKpkbCLCeq6w8EaskmA==" saltValue="8uTbbBHNE98s8Q5j7kTKug==" spinCount="100000" sheet="1" objects="1" scenarios="1"/>
  <mergeCells count="34">
    <mergeCell ref="A61:K61"/>
    <mergeCell ref="A40:H40"/>
    <mergeCell ref="A38:H38"/>
    <mergeCell ref="D20:G21"/>
    <mergeCell ref="D22:G23"/>
    <mergeCell ref="H20:H21"/>
    <mergeCell ref="H22:H23"/>
    <mergeCell ref="A20:C23"/>
    <mergeCell ref="A37:K37"/>
    <mergeCell ref="I35:K35"/>
    <mergeCell ref="A35:H35"/>
    <mergeCell ref="K20:K23"/>
    <mergeCell ref="A27:H27"/>
    <mergeCell ref="A34:H34"/>
    <mergeCell ref="I34:K34"/>
    <mergeCell ref="A28:H28"/>
    <mergeCell ref="A31:H31"/>
    <mergeCell ref="A26:H26"/>
    <mergeCell ref="A1:K6"/>
    <mergeCell ref="A15:K15"/>
    <mergeCell ref="A19:K19"/>
    <mergeCell ref="A25:K25"/>
    <mergeCell ref="A33:K33"/>
    <mergeCell ref="I17:K17"/>
    <mergeCell ref="A29:H29"/>
    <mergeCell ref="A30:H30"/>
    <mergeCell ref="I20:I23"/>
    <mergeCell ref="J20:J23"/>
    <mergeCell ref="A7:K10"/>
    <mergeCell ref="A12:H13"/>
    <mergeCell ref="I13:K13"/>
    <mergeCell ref="I12:K12"/>
    <mergeCell ref="A16:H16"/>
    <mergeCell ref="A17:H17"/>
  </mergeCells>
  <conditionalFormatting sqref="I34:K36">
    <cfRule type="cellIs" dxfId="4" priority="3" operator="equal">
      <formula>"False"</formula>
    </cfRule>
    <cfRule type="cellIs" dxfId="3" priority="4" operator="equal">
      <formula>"True"</formula>
    </cfRule>
    <cfRule type="cellIs" dxfId="2" priority="5" operator="equal">
      <formula>TRUE</formula>
    </cfRule>
  </conditionalFormatting>
  <conditionalFormatting sqref="H20">
    <cfRule type="expression" dxfId="1" priority="2">
      <formula>OR($A$10=2)</formula>
    </cfRule>
  </conditionalFormatting>
  <conditionalFormatting sqref="H22">
    <cfRule type="expression" dxfId="0" priority="1">
      <formula>OR($A$10=1)</formula>
    </cfRule>
  </conditionalFormatting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locked="0" defaultSize="0" autoFill="0" autoLine="0" autoPict="0" altText="Select Pipe Size">
                <anchor moveWithCells="1">
                  <from>
                    <xdr:col>3</xdr:col>
                    <xdr:colOff>12700</xdr:colOff>
                    <xdr:row>19</xdr:row>
                    <xdr:rowOff>12700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21</xdr:row>
                    <xdr:rowOff>12700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'Pipe Sizes'!$B$5:$B$35</xm:f>
          </x14:formula1>
          <xm:sqref>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8"/>
  <sheetViews>
    <sheetView view="pageLayout" zoomScaleNormal="100" workbookViewId="0">
      <selection activeCell="B1" sqref="B1:T1"/>
    </sheetView>
  </sheetViews>
  <sheetFormatPr defaultRowHeight="14.5" x14ac:dyDescent="0.35"/>
  <cols>
    <col min="2" max="2" width="12.54296875" bestFit="1" customWidth="1"/>
    <col min="3" max="3" width="8" customWidth="1"/>
  </cols>
  <sheetData>
    <row r="1" spans="1:20" s="23" customFormat="1" ht="23.5" x14ac:dyDescent="0.55000000000000004">
      <c r="B1" s="118" t="s">
        <v>75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5">
      <c r="A3" s="2"/>
      <c r="B3" s="2"/>
      <c r="C3" s="2"/>
      <c r="D3" s="117" t="s">
        <v>15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ht="29.5" thickBot="1" x14ac:dyDescent="0.4">
      <c r="A4" s="2"/>
      <c r="B4" s="3" t="s">
        <v>16</v>
      </c>
      <c r="C4" s="4" t="s">
        <v>17</v>
      </c>
      <c r="D4" s="5" t="s">
        <v>5</v>
      </c>
      <c r="E4" s="6" t="s">
        <v>18</v>
      </c>
      <c r="F4" s="6" t="s">
        <v>19</v>
      </c>
      <c r="G4" s="6">
        <v>10</v>
      </c>
      <c r="H4" s="6">
        <v>20</v>
      </c>
      <c r="I4" s="6">
        <v>30</v>
      </c>
      <c r="J4" s="6">
        <v>40</v>
      </c>
      <c r="K4" s="6">
        <v>60</v>
      </c>
      <c r="L4" s="6">
        <v>80</v>
      </c>
      <c r="M4" s="6">
        <v>100</v>
      </c>
      <c r="N4" s="6">
        <v>120</v>
      </c>
      <c r="O4" s="6">
        <v>140</v>
      </c>
      <c r="P4" s="3">
        <v>160</v>
      </c>
      <c r="Q4" s="7" t="s">
        <v>20</v>
      </c>
      <c r="R4" s="8" t="s">
        <v>21</v>
      </c>
      <c r="S4" s="8" t="s">
        <v>22</v>
      </c>
      <c r="T4" s="8" t="s">
        <v>23</v>
      </c>
    </row>
    <row r="5" spans="1:20" x14ac:dyDescent="0.35">
      <c r="A5" s="2"/>
      <c r="B5" s="9" t="s">
        <v>29</v>
      </c>
      <c r="C5" s="10">
        <v>10.29</v>
      </c>
      <c r="D5" s="11">
        <v>1.73</v>
      </c>
      <c r="E5" s="12">
        <v>2.41</v>
      </c>
      <c r="F5" s="12" t="s">
        <v>24</v>
      </c>
      <c r="G5" s="12" t="s">
        <v>24</v>
      </c>
      <c r="H5" s="12" t="s">
        <v>24</v>
      </c>
      <c r="I5" s="12" t="s">
        <v>24</v>
      </c>
      <c r="J5" s="12">
        <f>D5</f>
        <v>1.73</v>
      </c>
      <c r="K5" s="12" t="s">
        <v>24</v>
      </c>
      <c r="L5" s="12">
        <f>E5</f>
        <v>2.41</v>
      </c>
      <c r="M5" s="12" t="s">
        <v>24</v>
      </c>
      <c r="N5" s="12" t="s">
        <v>24</v>
      </c>
      <c r="O5" s="12" t="s">
        <v>24</v>
      </c>
      <c r="P5" s="13" t="s">
        <v>24</v>
      </c>
      <c r="Q5" s="14" t="s">
        <v>24</v>
      </c>
      <c r="R5" s="15">
        <v>1.24</v>
      </c>
      <c r="S5" s="15">
        <v>1.73</v>
      </c>
      <c r="T5" s="15">
        <v>2.41</v>
      </c>
    </row>
    <row r="6" spans="1:20" x14ac:dyDescent="0.35">
      <c r="A6" s="2"/>
      <c r="B6" s="16" t="s">
        <v>30</v>
      </c>
      <c r="C6" s="17">
        <v>13.72</v>
      </c>
      <c r="D6" s="18">
        <v>2.2400000000000002</v>
      </c>
      <c r="E6" s="19">
        <v>3.02</v>
      </c>
      <c r="F6" s="19" t="s">
        <v>24</v>
      </c>
      <c r="G6" s="19" t="s">
        <v>24</v>
      </c>
      <c r="H6" s="19" t="s">
        <v>24</v>
      </c>
      <c r="I6" s="19" t="s">
        <v>24</v>
      </c>
      <c r="J6" s="19">
        <f t="shared" ref="J6:J21" si="0">D6</f>
        <v>2.2400000000000002</v>
      </c>
      <c r="K6" s="19" t="s">
        <v>24</v>
      </c>
      <c r="L6" s="19">
        <f t="shared" ref="L6:L20" si="1">E6</f>
        <v>3.02</v>
      </c>
      <c r="M6" s="19" t="s">
        <v>24</v>
      </c>
      <c r="N6" s="19" t="s">
        <v>24</v>
      </c>
      <c r="O6" s="19" t="s">
        <v>24</v>
      </c>
      <c r="P6" s="20" t="s">
        <v>24</v>
      </c>
      <c r="Q6" s="21" t="s">
        <v>24</v>
      </c>
      <c r="R6" s="22">
        <v>1.65</v>
      </c>
      <c r="S6" s="22">
        <v>2.2400000000000002</v>
      </c>
      <c r="T6" s="22">
        <v>3.02</v>
      </c>
    </row>
    <row r="7" spans="1:20" x14ac:dyDescent="0.35">
      <c r="A7" s="2"/>
      <c r="B7" s="16" t="s">
        <v>31</v>
      </c>
      <c r="C7" s="17">
        <v>17.149999999999999</v>
      </c>
      <c r="D7" s="18">
        <v>2.31</v>
      </c>
      <c r="E7" s="19">
        <v>3.2</v>
      </c>
      <c r="F7" s="19" t="s">
        <v>24</v>
      </c>
      <c r="G7" s="19" t="s">
        <v>24</v>
      </c>
      <c r="H7" s="19" t="s">
        <v>24</v>
      </c>
      <c r="I7" s="19" t="s">
        <v>24</v>
      </c>
      <c r="J7" s="19">
        <f t="shared" si="0"/>
        <v>2.31</v>
      </c>
      <c r="K7" s="19" t="s">
        <v>24</v>
      </c>
      <c r="L7" s="19">
        <f t="shared" si="1"/>
        <v>3.2</v>
      </c>
      <c r="M7" s="19" t="s">
        <v>24</v>
      </c>
      <c r="N7" s="19" t="s">
        <v>24</v>
      </c>
      <c r="O7" s="19" t="s">
        <v>24</v>
      </c>
      <c r="P7" s="20" t="s">
        <v>24</v>
      </c>
      <c r="Q7" s="21" t="s">
        <v>24</v>
      </c>
      <c r="R7" s="22">
        <v>1.65</v>
      </c>
      <c r="S7" s="22">
        <v>2.31</v>
      </c>
      <c r="T7" s="22">
        <v>3.2</v>
      </c>
    </row>
    <row r="8" spans="1:20" x14ac:dyDescent="0.35">
      <c r="A8" s="2"/>
      <c r="B8" s="16" t="s">
        <v>32</v>
      </c>
      <c r="C8" s="17">
        <v>21.34</v>
      </c>
      <c r="D8" s="18">
        <v>2.77</v>
      </c>
      <c r="E8" s="19">
        <v>3.73</v>
      </c>
      <c r="F8" s="19">
        <v>7.47</v>
      </c>
      <c r="G8" s="19" t="s">
        <v>24</v>
      </c>
      <c r="H8" s="19" t="s">
        <v>24</v>
      </c>
      <c r="I8" s="19" t="s">
        <v>24</v>
      </c>
      <c r="J8" s="19">
        <f t="shared" si="0"/>
        <v>2.77</v>
      </c>
      <c r="K8" s="19" t="s">
        <v>24</v>
      </c>
      <c r="L8" s="19">
        <f t="shared" si="1"/>
        <v>3.73</v>
      </c>
      <c r="M8" s="19" t="s">
        <v>24</v>
      </c>
      <c r="N8" s="19" t="s">
        <v>24</v>
      </c>
      <c r="O8" s="19" t="s">
        <v>24</v>
      </c>
      <c r="P8" s="20">
        <v>4.78</v>
      </c>
      <c r="Q8" s="21">
        <v>1.65</v>
      </c>
      <c r="R8" s="22">
        <v>2.11</v>
      </c>
      <c r="S8" s="22">
        <v>2.77</v>
      </c>
      <c r="T8" s="22">
        <v>3.73</v>
      </c>
    </row>
    <row r="9" spans="1:20" x14ac:dyDescent="0.35">
      <c r="A9" s="2"/>
      <c r="B9" s="16" t="s">
        <v>33</v>
      </c>
      <c r="C9" s="17">
        <v>26.67</v>
      </c>
      <c r="D9" s="18">
        <v>2.87</v>
      </c>
      <c r="E9" s="19">
        <v>3.91</v>
      </c>
      <c r="F9" s="19">
        <v>7.82</v>
      </c>
      <c r="G9" s="19" t="s">
        <v>24</v>
      </c>
      <c r="H9" s="19" t="s">
        <v>24</v>
      </c>
      <c r="I9" s="19" t="s">
        <v>24</v>
      </c>
      <c r="J9" s="19">
        <f t="shared" si="0"/>
        <v>2.87</v>
      </c>
      <c r="K9" s="19" t="s">
        <v>24</v>
      </c>
      <c r="L9" s="19">
        <f t="shared" si="1"/>
        <v>3.91</v>
      </c>
      <c r="M9" s="19" t="s">
        <v>24</v>
      </c>
      <c r="N9" s="19" t="s">
        <v>24</v>
      </c>
      <c r="O9" s="19" t="s">
        <v>24</v>
      </c>
      <c r="P9" s="20">
        <v>5.56</v>
      </c>
      <c r="Q9" s="21">
        <v>1.65</v>
      </c>
      <c r="R9" s="22">
        <v>2.11</v>
      </c>
      <c r="S9" s="22">
        <v>2.87</v>
      </c>
      <c r="T9" s="22">
        <v>3.91</v>
      </c>
    </row>
    <row r="10" spans="1:20" x14ac:dyDescent="0.35">
      <c r="A10" s="2"/>
      <c r="B10" s="16" t="s">
        <v>34</v>
      </c>
      <c r="C10" s="17">
        <v>33.4</v>
      </c>
      <c r="D10" s="18">
        <v>3.38</v>
      </c>
      <c r="E10" s="19">
        <v>4.55</v>
      </c>
      <c r="F10" s="19">
        <v>9.09</v>
      </c>
      <c r="G10" s="19" t="s">
        <v>24</v>
      </c>
      <c r="H10" s="19" t="s">
        <v>24</v>
      </c>
      <c r="I10" s="19" t="s">
        <v>24</v>
      </c>
      <c r="J10" s="19">
        <f t="shared" si="0"/>
        <v>3.38</v>
      </c>
      <c r="K10" s="19" t="s">
        <v>24</v>
      </c>
      <c r="L10" s="19">
        <f t="shared" si="1"/>
        <v>4.55</v>
      </c>
      <c r="M10" s="19" t="s">
        <v>24</v>
      </c>
      <c r="N10" s="19" t="s">
        <v>24</v>
      </c>
      <c r="O10" s="19" t="s">
        <v>24</v>
      </c>
      <c r="P10" s="20">
        <v>6.35</v>
      </c>
      <c r="Q10" s="21">
        <v>1.65</v>
      </c>
      <c r="R10" s="22">
        <v>2.77</v>
      </c>
      <c r="S10" s="22">
        <v>3.38</v>
      </c>
      <c r="T10" s="22">
        <v>4.55</v>
      </c>
    </row>
    <row r="11" spans="1:20" x14ac:dyDescent="0.35">
      <c r="A11" s="2"/>
      <c r="B11" s="16" t="s">
        <v>35</v>
      </c>
      <c r="C11" s="17">
        <v>42.16</v>
      </c>
      <c r="D11" s="18">
        <v>3.56</v>
      </c>
      <c r="E11" s="19">
        <v>4.8499999999999996</v>
      </c>
      <c r="F11" s="19">
        <v>9.6999999999999993</v>
      </c>
      <c r="G11" s="19" t="s">
        <v>24</v>
      </c>
      <c r="H11" s="19" t="s">
        <v>24</v>
      </c>
      <c r="I11" s="19" t="s">
        <v>24</v>
      </c>
      <c r="J11" s="19">
        <f t="shared" si="0"/>
        <v>3.56</v>
      </c>
      <c r="K11" s="19" t="s">
        <v>24</v>
      </c>
      <c r="L11" s="19">
        <f t="shared" si="1"/>
        <v>4.8499999999999996</v>
      </c>
      <c r="M11" s="19" t="s">
        <v>24</v>
      </c>
      <c r="N11" s="19" t="s">
        <v>24</v>
      </c>
      <c r="O11" s="19" t="s">
        <v>24</v>
      </c>
      <c r="P11" s="20">
        <v>6.35</v>
      </c>
      <c r="Q11" s="21">
        <v>1.65</v>
      </c>
      <c r="R11" s="22">
        <v>2.77</v>
      </c>
      <c r="S11" s="22">
        <v>3.56</v>
      </c>
      <c r="T11" s="22">
        <v>4.8499999999999996</v>
      </c>
    </row>
    <row r="12" spans="1:20" x14ac:dyDescent="0.35">
      <c r="A12" s="2"/>
      <c r="B12" s="16" t="s">
        <v>36</v>
      </c>
      <c r="C12" s="17">
        <v>48.26</v>
      </c>
      <c r="D12" s="18">
        <v>3.68</v>
      </c>
      <c r="E12" s="19">
        <v>5.08</v>
      </c>
      <c r="F12" s="19">
        <v>10.15</v>
      </c>
      <c r="G12" s="19" t="s">
        <v>24</v>
      </c>
      <c r="H12" s="19" t="s">
        <v>24</v>
      </c>
      <c r="I12" s="19" t="s">
        <v>24</v>
      </c>
      <c r="J12" s="19">
        <f t="shared" si="0"/>
        <v>3.68</v>
      </c>
      <c r="K12" s="19" t="s">
        <v>24</v>
      </c>
      <c r="L12" s="19">
        <f t="shared" si="1"/>
        <v>5.08</v>
      </c>
      <c r="M12" s="19" t="s">
        <v>24</v>
      </c>
      <c r="N12" s="19" t="s">
        <v>24</v>
      </c>
      <c r="O12" s="19" t="s">
        <v>24</v>
      </c>
      <c r="P12" s="20">
        <v>7.14</v>
      </c>
      <c r="Q12" s="21">
        <v>1.65</v>
      </c>
      <c r="R12" s="22">
        <v>2.77</v>
      </c>
      <c r="S12" s="22">
        <v>3.68</v>
      </c>
      <c r="T12" s="22">
        <v>5.08</v>
      </c>
    </row>
    <row r="13" spans="1:20" x14ac:dyDescent="0.35">
      <c r="A13" s="2"/>
      <c r="B13" s="16" t="s">
        <v>37</v>
      </c>
      <c r="C13" s="17">
        <v>60.33</v>
      </c>
      <c r="D13" s="18">
        <v>3.91</v>
      </c>
      <c r="E13" s="19">
        <v>5.54</v>
      </c>
      <c r="F13" s="19">
        <v>11.07</v>
      </c>
      <c r="G13" s="19" t="s">
        <v>24</v>
      </c>
      <c r="H13" s="19" t="s">
        <v>24</v>
      </c>
      <c r="I13" s="19" t="s">
        <v>24</v>
      </c>
      <c r="J13" s="19">
        <f t="shared" si="0"/>
        <v>3.91</v>
      </c>
      <c r="K13" s="19" t="s">
        <v>24</v>
      </c>
      <c r="L13" s="19">
        <f t="shared" si="1"/>
        <v>5.54</v>
      </c>
      <c r="M13" s="19" t="s">
        <v>24</v>
      </c>
      <c r="N13" s="19" t="s">
        <v>24</v>
      </c>
      <c r="O13" s="19" t="s">
        <v>24</v>
      </c>
      <c r="P13" s="20">
        <v>8.74</v>
      </c>
      <c r="Q13" s="21">
        <v>1.65</v>
      </c>
      <c r="R13" s="22">
        <v>2.77</v>
      </c>
      <c r="S13" s="22">
        <v>3.91</v>
      </c>
      <c r="T13" s="22">
        <v>5.54</v>
      </c>
    </row>
    <row r="14" spans="1:20" x14ac:dyDescent="0.35">
      <c r="A14" s="2"/>
      <c r="B14" s="16" t="s">
        <v>38</v>
      </c>
      <c r="C14" s="17">
        <v>73.03</v>
      </c>
      <c r="D14" s="18">
        <v>5.16</v>
      </c>
      <c r="E14" s="19">
        <v>7.01</v>
      </c>
      <c r="F14" s="19">
        <v>14.02</v>
      </c>
      <c r="G14" s="19" t="s">
        <v>24</v>
      </c>
      <c r="H14" s="19" t="s">
        <v>24</v>
      </c>
      <c r="I14" s="19" t="s">
        <v>24</v>
      </c>
      <c r="J14" s="19">
        <f t="shared" si="0"/>
        <v>5.16</v>
      </c>
      <c r="K14" s="19" t="s">
        <v>24</v>
      </c>
      <c r="L14" s="19">
        <f t="shared" si="1"/>
        <v>7.01</v>
      </c>
      <c r="M14" s="19" t="s">
        <v>24</v>
      </c>
      <c r="N14" s="19" t="s">
        <v>24</v>
      </c>
      <c r="O14" s="19" t="s">
        <v>24</v>
      </c>
      <c r="P14" s="20">
        <v>9.5299999999999994</v>
      </c>
      <c r="Q14" s="21">
        <v>2.11</v>
      </c>
      <c r="R14" s="22">
        <v>3.05</v>
      </c>
      <c r="S14" s="22">
        <v>5.16</v>
      </c>
      <c r="T14" s="22">
        <v>7.01</v>
      </c>
    </row>
    <row r="15" spans="1:20" x14ac:dyDescent="0.35">
      <c r="A15" s="2"/>
      <c r="B15" s="16" t="s">
        <v>39</v>
      </c>
      <c r="C15" s="17">
        <v>88.9</v>
      </c>
      <c r="D15" s="18">
        <v>5.49</v>
      </c>
      <c r="E15" s="19">
        <v>7.62</v>
      </c>
      <c r="F15" s="19">
        <v>15.24</v>
      </c>
      <c r="G15" s="19" t="s">
        <v>24</v>
      </c>
      <c r="H15" s="19" t="s">
        <v>24</v>
      </c>
      <c r="I15" s="19" t="s">
        <v>24</v>
      </c>
      <c r="J15" s="19">
        <f t="shared" si="0"/>
        <v>5.49</v>
      </c>
      <c r="K15" s="19" t="s">
        <v>24</v>
      </c>
      <c r="L15" s="19">
        <f t="shared" si="1"/>
        <v>7.62</v>
      </c>
      <c r="M15" s="19" t="s">
        <v>24</v>
      </c>
      <c r="N15" s="19" t="s">
        <v>24</v>
      </c>
      <c r="O15" s="19" t="s">
        <v>24</v>
      </c>
      <c r="P15" s="20">
        <v>11.13</v>
      </c>
      <c r="Q15" s="21">
        <v>2.11</v>
      </c>
      <c r="R15" s="22">
        <v>3.05</v>
      </c>
      <c r="S15" s="22">
        <v>5.49</v>
      </c>
      <c r="T15" s="22">
        <v>7.62</v>
      </c>
    </row>
    <row r="16" spans="1:20" x14ac:dyDescent="0.35">
      <c r="A16" s="2"/>
      <c r="B16" s="16" t="s">
        <v>40</v>
      </c>
      <c r="C16" s="17">
        <v>101.6</v>
      </c>
      <c r="D16" s="18">
        <v>5.74</v>
      </c>
      <c r="E16" s="19">
        <v>8.08</v>
      </c>
      <c r="F16" s="19" t="s">
        <v>24</v>
      </c>
      <c r="G16" s="19" t="s">
        <v>24</v>
      </c>
      <c r="H16" s="19" t="s">
        <v>24</v>
      </c>
      <c r="I16" s="19" t="s">
        <v>24</v>
      </c>
      <c r="J16" s="19">
        <f t="shared" si="0"/>
        <v>5.74</v>
      </c>
      <c r="K16" s="19" t="s">
        <v>24</v>
      </c>
      <c r="L16" s="19">
        <f t="shared" si="1"/>
        <v>8.08</v>
      </c>
      <c r="M16" s="19" t="s">
        <v>24</v>
      </c>
      <c r="N16" s="19" t="s">
        <v>24</v>
      </c>
      <c r="O16" s="19" t="s">
        <v>24</v>
      </c>
      <c r="P16" s="20" t="s">
        <v>24</v>
      </c>
      <c r="Q16" s="21" t="s">
        <v>24</v>
      </c>
      <c r="R16" s="22" t="s">
        <v>24</v>
      </c>
      <c r="S16" s="22" t="s">
        <v>24</v>
      </c>
      <c r="T16" s="22" t="s">
        <v>24</v>
      </c>
    </row>
    <row r="17" spans="1:20" x14ac:dyDescent="0.35">
      <c r="A17" s="2"/>
      <c r="B17" s="16" t="s">
        <v>41</v>
      </c>
      <c r="C17" s="17">
        <v>114.3</v>
      </c>
      <c r="D17" s="18">
        <v>6.02</v>
      </c>
      <c r="E17" s="19">
        <v>8.56</v>
      </c>
      <c r="F17" s="19">
        <v>17.12</v>
      </c>
      <c r="G17" s="19" t="s">
        <v>24</v>
      </c>
      <c r="H17" s="19" t="s">
        <v>24</v>
      </c>
      <c r="I17" s="19" t="s">
        <v>24</v>
      </c>
      <c r="J17" s="19">
        <f t="shared" si="0"/>
        <v>6.02</v>
      </c>
      <c r="K17" s="19" t="s">
        <v>24</v>
      </c>
      <c r="L17" s="19">
        <f t="shared" si="1"/>
        <v>8.56</v>
      </c>
      <c r="M17" s="19" t="s">
        <v>24</v>
      </c>
      <c r="N17" s="19">
        <v>11.13</v>
      </c>
      <c r="O17" s="19" t="s">
        <v>24</v>
      </c>
      <c r="P17" s="20">
        <v>13.49</v>
      </c>
      <c r="Q17" s="21">
        <v>2.11</v>
      </c>
      <c r="R17" s="22">
        <v>3.05</v>
      </c>
      <c r="S17" s="22">
        <v>6.02</v>
      </c>
      <c r="T17" s="22">
        <v>8.56</v>
      </c>
    </row>
    <row r="18" spans="1:20" x14ac:dyDescent="0.35">
      <c r="A18" s="2"/>
      <c r="B18" s="16" t="s">
        <v>42</v>
      </c>
      <c r="C18" s="17">
        <v>141.30000000000001</v>
      </c>
      <c r="D18" s="18">
        <v>6.55</v>
      </c>
      <c r="E18" s="19">
        <v>9.5299999999999994</v>
      </c>
      <c r="F18" s="19">
        <v>19.05</v>
      </c>
      <c r="G18" s="19" t="s">
        <v>24</v>
      </c>
      <c r="H18" s="19" t="s">
        <v>24</v>
      </c>
      <c r="I18" s="19" t="s">
        <v>24</v>
      </c>
      <c r="J18" s="19">
        <f t="shared" si="0"/>
        <v>6.55</v>
      </c>
      <c r="K18" s="19" t="s">
        <v>24</v>
      </c>
      <c r="L18" s="19">
        <f t="shared" si="1"/>
        <v>9.5299999999999994</v>
      </c>
      <c r="M18" s="19" t="s">
        <v>24</v>
      </c>
      <c r="N18" s="19">
        <v>12.7</v>
      </c>
      <c r="O18" s="19" t="s">
        <v>24</v>
      </c>
      <c r="P18" s="20">
        <v>15.88</v>
      </c>
      <c r="Q18" s="21">
        <v>2.77</v>
      </c>
      <c r="R18" s="22">
        <v>3.4</v>
      </c>
      <c r="S18" s="22">
        <v>6.55</v>
      </c>
      <c r="T18" s="22">
        <v>9.52</v>
      </c>
    </row>
    <row r="19" spans="1:20" x14ac:dyDescent="0.35">
      <c r="A19" s="2"/>
      <c r="B19" s="16" t="s">
        <v>43</v>
      </c>
      <c r="C19" s="17">
        <v>168.28</v>
      </c>
      <c r="D19" s="18">
        <v>7.11</v>
      </c>
      <c r="E19" s="19">
        <v>10.97</v>
      </c>
      <c r="F19" s="19">
        <v>21.95</v>
      </c>
      <c r="G19" s="19" t="s">
        <v>24</v>
      </c>
      <c r="H19" s="19" t="s">
        <v>24</v>
      </c>
      <c r="I19" s="19" t="s">
        <v>24</v>
      </c>
      <c r="J19" s="19">
        <f t="shared" si="0"/>
        <v>7.11</v>
      </c>
      <c r="K19" s="19" t="s">
        <v>24</v>
      </c>
      <c r="L19" s="19">
        <f t="shared" si="1"/>
        <v>10.97</v>
      </c>
      <c r="M19" s="19" t="s">
        <v>24</v>
      </c>
      <c r="N19" s="19">
        <v>14.27</v>
      </c>
      <c r="O19" s="19" t="s">
        <v>24</v>
      </c>
      <c r="P19" s="20">
        <v>18.260000000000002</v>
      </c>
      <c r="Q19" s="21">
        <v>2.77</v>
      </c>
      <c r="R19" s="22">
        <v>3.4</v>
      </c>
      <c r="S19" s="22">
        <v>7.11</v>
      </c>
      <c r="T19" s="22">
        <v>10.97</v>
      </c>
    </row>
    <row r="20" spans="1:20" x14ac:dyDescent="0.35">
      <c r="A20" s="2"/>
      <c r="B20" s="16" t="s">
        <v>44</v>
      </c>
      <c r="C20" s="17">
        <v>219.08</v>
      </c>
      <c r="D20" s="18">
        <v>8.18</v>
      </c>
      <c r="E20" s="19">
        <v>12.7</v>
      </c>
      <c r="F20" s="19">
        <v>22.23</v>
      </c>
      <c r="G20" s="19" t="s">
        <v>24</v>
      </c>
      <c r="H20" s="19">
        <v>6.35</v>
      </c>
      <c r="I20" s="19">
        <v>7.04</v>
      </c>
      <c r="J20" s="19">
        <f t="shared" si="0"/>
        <v>8.18</v>
      </c>
      <c r="K20" s="19">
        <v>10.31</v>
      </c>
      <c r="L20" s="19">
        <f t="shared" si="1"/>
        <v>12.7</v>
      </c>
      <c r="M20" s="19">
        <v>15.09</v>
      </c>
      <c r="N20" s="19">
        <v>18.260000000000002</v>
      </c>
      <c r="O20" s="19">
        <v>20.62</v>
      </c>
      <c r="P20" s="20">
        <v>23.01</v>
      </c>
      <c r="Q20" s="21">
        <v>2.77</v>
      </c>
      <c r="R20" s="22">
        <v>3.76</v>
      </c>
      <c r="S20" s="22">
        <v>8.18</v>
      </c>
      <c r="T20" s="22">
        <v>12.7</v>
      </c>
    </row>
    <row r="21" spans="1:20" x14ac:dyDescent="0.35">
      <c r="A21" s="2"/>
      <c r="B21" s="16" t="s">
        <v>45</v>
      </c>
      <c r="C21" s="17">
        <v>273.05</v>
      </c>
      <c r="D21" s="18">
        <v>9.27</v>
      </c>
      <c r="E21" s="19">
        <v>12.7</v>
      </c>
      <c r="F21" s="19">
        <v>25.4</v>
      </c>
      <c r="G21" s="19" t="s">
        <v>24</v>
      </c>
      <c r="H21" s="19">
        <v>6.35</v>
      </c>
      <c r="I21" s="19">
        <v>7.8</v>
      </c>
      <c r="J21" s="19">
        <f t="shared" si="0"/>
        <v>9.27</v>
      </c>
      <c r="K21" s="19">
        <f>E21</f>
        <v>12.7</v>
      </c>
      <c r="L21" s="19">
        <v>15.09</v>
      </c>
      <c r="M21" s="19">
        <v>18.260000000000002</v>
      </c>
      <c r="N21" s="19">
        <v>21.44</v>
      </c>
      <c r="O21" s="19">
        <f>F21</f>
        <v>25.4</v>
      </c>
      <c r="P21" s="20">
        <v>28.58</v>
      </c>
      <c r="Q21" s="21">
        <v>3.4</v>
      </c>
      <c r="R21" s="22">
        <v>4.1900000000000004</v>
      </c>
      <c r="S21" s="22">
        <v>9.27</v>
      </c>
      <c r="T21" s="22">
        <v>12.7</v>
      </c>
    </row>
    <row r="22" spans="1:20" x14ac:dyDescent="0.35">
      <c r="A22" s="2"/>
      <c r="B22" s="16" t="s">
        <v>46</v>
      </c>
      <c r="C22" s="17">
        <v>323.85000000000002</v>
      </c>
      <c r="D22" s="18">
        <v>9.5299999999999994</v>
      </c>
      <c r="E22" s="19">
        <v>12.7</v>
      </c>
      <c r="F22" s="19">
        <v>25.4</v>
      </c>
      <c r="G22" s="19" t="s">
        <v>24</v>
      </c>
      <c r="H22" s="19">
        <v>6.35</v>
      </c>
      <c r="I22" s="19">
        <v>8.3800000000000008</v>
      </c>
      <c r="J22" s="19">
        <v>10.31</v>
      </c>
      <c r="K22" s="19">
        <v>14.27</v>
      </c>
      <c r="L22" s="19">
        <v>17.48</v>
      </c>
      <c r="M22" s="19">
        <v>21.44</v>
      </c>
      <c r="N22" s="19">
        <f>F22</f>
        <v>25.4</v>
      </c>
      <c r="O22" s="19">
        <v>28.58</v>
      </c>
      <c r="P22" s="20">
        <v>33.32</v>
      </c>
      <c r="Q22" s="21">
        <v>3.96</v>
      </c>
      <c r="R22" s="22">
        <v>4.57</v>
      </c>
      <c r="S22" s="22">
        <v>9.52</v>
      </c>
      <c r="T22" s="22">
        <v>12.7</v>
      </c>
    </row>
    <row r="23" spans="1:20" x14ac:dyDescent="0.35">
      <c r="A23" s="2"/>
      <c r="B23" s="16" t="s">
        <v>47</v>
      </c>
      <c r="C23" s="17">
        <v>355.6</v>
      </c>
      <c r="D23" s="18">
        <v>9.5299999999999994</v>
      </c>
      <c r="E23" s="19">
        <v>12.7</v>
      </c>
      <c r="F23" s="19" t="s">
        <v>24</v>
      </c>
      <c r="G23" s="19">
        <v>6.35</v>
      </c>
      <c r="H23" s="19">
        <v>7.92</v>
      </c>
      <c r="I23" s="19">
        <f>D23</f>
        <v>9.5299999999999994</v>
      </c>
      <c r="J23" s="19">
        <v>11.13</v>
      </c>
      <c r="K23" s="19">
        <v>15.09</v>
      </c>
      <c r="L23" s="19">
        <v>19.05</v>
      </c>
      <c r="M23" s="19">
        <v>23.83</v>
      </c>
      <c r="N23" s="19">
        <v>27.79</v>
      </c>
      <c r="O23" s="19">
        <v>31.75</v>
      </c>
      <c r="P23" s="20">
        <v>35.71</v>
      </c>
      <c r="Q23" s="21">
        <v>3.96</v>
      </c>
      <c r="R23" s="22">
        <v>4.78</v>
      </c>
      <c r="S23" s="22" t="s">
        <v>24</v>
      </c>
      <c r="T23" s="22" t="s">
        <v>24</v>
      </c>
    </row>
    <row r="24" spans="1:20" x14ac:dyDescent="0.35">
      <c r="A24" s="2"/>
      <c r="B24" s="16" t="s">
        <v>48</v>
      </c>
      <c r="C24" s="17">
        <v>406.4</v>
      </c>
      <c r="D24" s="18">
        <v>9.5299999999999994</v>
      </c>
      <c r="E24" s="19">
        <v>12.7</v>
      </c>
      <c r="F24" s="19" t="s">
        <v>24</v>
      </c>
      <c r="G24" s="19">
        <v>6.35</v>
      </c>
      <c r="H24" s="19">
        <v>7.92</v>
      </c>
      <c r="I24" s="19">
        <f>D24</f>
        <v>9.5299999999999994</v>
      </c>
      <c r="J24" s="19">
        <f>E23</f>
        <v>12.7</v>
      </c>
      <c r="K24" s="19">
        <v>16.66</v>
      </c>
      <c r="L24" s="19">
        <v>21.44</v>
      </c>
      <c r="M24" s="19">
        <v>26.19</v>
      </c>
      <c r="N24" s="19">
        <v>30.96</v>
      </c>
      <c r="O24" s="19">
        <v>36.53</v>
      </c>
      <c r="P24" s="20">
        <v>40.49</v>
      </c>
      <c r="Q24" s="21">
        <v>4.1900000000000004</v>
      </c>
      <c r="R24" s="22">
        <v>4.78</v>
      </c>
      <c r="S24" s="22" t="s">
        <v>24</v>
      </c>
      <c r="T24" s="22" t="s">
        <v>24</v>
      </c>
    </row>
    <row r="25" spans="1:20" x14ac:dyDescent="0.35">
      <c r="A25" s="2"/>
      <c r="B25" s="16" t="s">
        <v>49</v>
      </c>
      <c r="C25" s="17">
        <v>457.2</v>
      </c>
      <c r="D25" s="18">
        <v>9.5299999999999994</v>
      </c>
      <c r="E25" s="19">
        <v>12.7</v>
      </c>
      <c r="F25" s="19" t="s">
        <v>24</v>
      </c>
      <c r="G25" s="19">
        <v>6.35</v>
      </c>
      <c r="H25" s="19">
        <v>7.92</v>
      </c>
      <c r="I25" s="19">
        <v>11.13</v>
      </c>
      <c r="J25" s="19">
        <v>14.27</v>
      </c>
      <c r="K25" s="19">
        <v>19.05</v>
      </c>
      <c r="L25" s="19">
        <v>23.83</v>
      </c>
      <c r="M25" s="19">
        <v>29.36</v>
      </c>
      <c r="N25" s="19">
        <v>34.93</v>
      </c>
      <c r="O25" s="19">
        <v>39.67</v>
      </c>
      <c r="P25" s="20">
        <v>45.24</v>
      </c>
      <c r="Q25" s="21">
        <v>4.1900000000000004</v>
      </c>
      <c r="R25" s="22">
        <v>4.78</v>
      </c>
      <c r="S25" s="22" t="s">
        <v>24</v>
      </c>
      <c r="T25" s="22" t="s">
        <v>24</v>
      </c>
    </row>
    <row r="26" spans="1:20" x14ac:dyDescent="0.35">
      <c r="A26" s="2"/>
      <c r="B26" s="16" t="s">
        <v>50</v>
      </c>
      <c r="C26" s="17">
        <v>508</v>
      </c>
      <c r="D26" s="18">
        <v>9.5299999999999994</v>
      </c>
      <c r="E26" s="19">
        <v>12.7</v>
      </c>
      <c r="F26" s="19" t="s">
        <v>24</v>
      </c>
      <c r="G26" s="19">
        <v>6.35</v>
      </c>
      <c r="H26" s="19">
        <f>D26</f>
        <v>9.5299999999999994</v>
      </c>
      <c r="I26" s="19">
        <f>E26</f>
        <v>12.7</v>
      </c>
      <c r="J26" s="19">
        <v>15.09</v>
      </c>
      <c r="K26" s="19">
        <v>20.62</v>
      </c>
      <c r="L26" s="19">
        <v>26.19</v>
      </c>
      <c r="M26" s="19">
        <v>32.54</v>
      </c>
      <c r="N26" s="19">
        <v>38.1</v>
      </c>
      <c r="O26" s="19">
        <v>44.45</v>
      </c>
      <c r="P26" s="20">
        <v>50.01</v>
      </c>
      <c r="Q26" s="21">
        <v>4.78</v>
      </c>
      <c r="R26" s="22">
        <v>5.54</v>
      </c>
      <c r="S26" s="22" t="s">
        <v>24</v>
      </c>
      <c r="T26" s="22" t="s">
        <v>24</v>
      </c>
    </row>
    <row r="27" spans="1:20" x14ac:dyDescent="0.35">
      <c r="A27" s="2"/>
      <c r="B27" s="16" t="s">
        <v>51</v>
      </c>
      <c r="C27" s="17">
        <v>559</v>
      </c>
      <c r="D27" s="18">
        <v>9.5299999999999994</v>
      </c>
      <c r="E27" s="19">
        <v>12.7</v>
      </c>
      <c r="F27" s="19" t="s">
        <v>24</v>
      </c>
      <c r="G27" s="19">
        <v>6.35</v>
      </c>
      <c r="H27" s="19">
        <f>D27</f>
        <v>9.5299999999999994</v>
      </c>
      <c r="I27" s="19">
        <f>E27</f>
        <v>12.7</v>
      </c>
      <c r="J27" s="19" t="s">
        <v>24</v>
      </c>
      <c r="K27" s="19">
        <v>22.23</v>
      </c>
      <c r="L27" s="19">
        <v>28.58</v>
      </c>
      <c r="M27" s="19">
        <v>34.93</v>
      </c>
      <c r="N27" s="19">
        <v>41.28</v>
      </c>
      <c r="O27" s="19">
        <v>47.63</v>
      </c>
      <c r="P27" s="20">
        <v>53.98</v>
      </c>
      <c r="Q27" s="21" t="s">
        <v>24</v>
      </c>
      <c r="R27" s="22" t="s">
        <v>24</v>
      </c>
      <c r="S27" s="22" t="s">
        <v>24</v>
      </c>
      <c r="T27" s="22" t="s">
        <v>24</v>
      </c>
    </row>
    <row r="28" spans="1:20" x14ac:dyDescent="0.35">
      <c r="A28" s="2"/>
      <c r="B28" s="16" t="s">
        <v>52</v>
      </c>
      <c r="C28" s="17">
        <v>609.6</v>
      </c>
      <c r="D28" s="18">
        <v>9.5299999999999994</v>
      </c>
      <c r="E28" s="19">
        <v>12.7</v>
      </c>
      <c r="F28" s="19" t="s">
        <v>24</v>
      </c>
      <c r="G28" s="19">
        <v>6.35</v>
      </c>
      <c r="H28" s="19">
        <f>D28</f>
        <v>9.5299999999999994</v>
      </c>
      <c r="I28" s="19">
        <v>14.27</v>
      </c>
      <c r="J28" s="19">
        <v>17.48</v>
      </c>
      <c r="K28" s="19">
        <v>24.61</v>
      </c>
      <c r="L28" s="19">
        <v>30.96</v>
      </c>
      <c r="M28" s="19">
        <v>38.89</v>
      </c>
      <c r="N28" s="19">
        <v>46.02</v>
      </c>
      <c r="O28" s="19">
        <v>52.37</v>
      </c>
      <c r="P28" s="20">
        <v>59.54</v>
      </c>
      <c r="Q28" s="21">
        <v>5.54</v>
      </c>
      <c r="R28" s="22">
        <v>6.35</v>
      </c>
      <c r="S28" s="22" t="s">
        <v>24</v>
      </c>
      <c r="T28" s="22" t="s">
        <v>24</v>
      </c>
    </row>
    <row r="29" spans="1:20" x14ac:dyDescent="0.35">
      <c r="A29" s="2"/>
      <c r="B29" s="16" t="s">
        <v>53</v>
      </c>
      <c r="C29" s="17">
        <v>660</v>
      </c>
      <c r="D29" s="18">
        <v>9.5299999999999994</v>
      </c>
      <c r="E29" s="19">
        <v>12.7</v>
      </c>
      <c r="F29" s="19" t="s">
        <v>24</v>
      </c>
      <c r="G29" s="19">
        <v>7.92</v>
      </c>
      <c r="H29" s="19">
        <f t="shared" ref="H29:H34" si="2">E29</f>
        <v>12.7</v>
      </c>
      <c r="I29" s="19" t="s">
        <v>24</v>
      </c>
      <c r="J29" s="19" t="s">
        <v>24</v>
      </c>
      <c r="K29" s="19" t="s">
        <v>24</v>
      </c>
      <c r="L29" s="19" t="s">
        <v>24</v>
      </c>
      <c r="M29" s="19" t="s">
        <v>24</v>
      </c>
      <c r="N29" s="19" t="s">
        <v>24</v>
      </c>
      <c r="O29" s="19" t="s">
        <v>24</v>
      </c>
      <c r="P29" s="20" t="s">
        <v>24</v>
      </c>
      <c r="Q29" s="21" t="s">
        <v>24</v>
      </c>
      <c r="R29" s="22" t="s">
        <v>24</v>
      </c>
      <c r="S29" s="22" t="s">
        <v>24</v>
      </c>
      <c r="T29" s="22" t="s">
        <v>24</v>
      </c>
    </row>
    <row r="30" spans="1:20" x14ac:dyDescent="0.35">
      <c r="A30" s="2"/>
      <c r="B30" s="16" t="s">
        <v>54</v>
      </c>
      <c r="C30" s="17">
        <v>711</v>
      </c>
      <c r="D30" s="18">
        <v>9.5299999999999994</v>
      </c>
      <c r="E30" s="19">
        <v>12.7</v>
      </c>
      <c r="F30" s="19" t="s">
        <v>24</v>
      </c>
      <c r="G30" s="19">
        <v>7.92</v>
      </c>
      <c r="H30" s="19">
        <f t="shared" si="2"/>
        <v>12.7</v>
      </c>
      <c r="I30" s="19">
        <v>15.88</v>
      </c>
      <c r="J30" s="19" t="s">
        <v>24</v>
      </c>
      <c r="K30" s="19" t="s">
        <v>24</v>
      </c>
      <c r="L30" s="19" t="s">
        <v>24</v>
      </c>
      <c r="M30" s="19" t="s">
        <v>24</v>
      </c>
      <c r="N30" s="19" t="s">
        <v>24</v>
      </c>
      <c r="O30" s="19" t="s">
        <v>24</v>
      </c>
      <c r="P30" s="20" t="s">
        <v>24</v>
      </c>
      <c r="Q30" s="21" t="s">
        <v>24</v>
      </c>
      <c r="R30" s="22" t="s">
        <v>24</v>
      </c>
      <c r="S30" s="22" t="s">
        <v>24</v>
      </c>
      <c r="T30" s="22" t="s">
        <v>24</v>
      </c>
    </row>
    <row r="31" spans="1:20" x14ac:dyDescent="0.35">
      <c r="A31" s="2"/>
      <c r="B31" s="16" t="s">
        <v>55</v>
      </c>
      <c r="C31" s="17">
        <v>762</v>
      </c>
      <c r="D31" s="18">
        <v>9.5299999999999994</v>
      </c>
      <c r="E31" s="19">
        <v>12.7</v>
      </c>
      <c r="F31" s="19" t="s">
        <v>24</v>
      </c>
      <c r="G31" s="19">
        <v>7.92</v>
      </c>
      <c r="H31" s="19">
        <f t="shared" si="2"/>
        <v>12.7</v>
      </c>
      <c r="I31" s="19">
        <v>15.88</v>
      </c>
      <c r="J31" s="19" t="s">
        <v>24</v>
      </c>
      <c r="K31" s="19" t="s">
        <v>24</v>
      </c>
      <c r="L31" s="19" t="s">
        <v>24</v>
      </c>
      <c r="M31" s="19" t="s">
        <v>24</v>
      </c>
      <c r="N31" s="19" t="s">
        <v>24</v>
      </c>
      <c r="O31" s="19" t="s">
        <v>24</v>
      </c>
      <c r="P31" s="20" t="s">
        <v>24</v>
      </c>
      <c r="Q31" s="21">
        <v>6.35</v>
      </c>
      <c r="R31" s="22">
        <v>7.92</v>
      </c>
      <c r="S31" s="22" t="s">
        <v>24</v>
      </c>
      <c r="T31" s="22" t="s">
        <v>24</v>
      </c>
    </row>
    <row r="32" spans="1:20" x14ac:dyDescent="0.35">
      <c r="A32" s="2"/>
      <c r="B32" s="16" t="s">
        <v>56</v>
      </c>
      <c r="C32" s="17">
        <v>813</v>
      </c>
      <c r="D32" s="18">
        <v>9.5299999999999994</v>
      </c>
      <c r="E32" s="19">
        <v>12.7</v>
      </c>
      <c r="F32" s="19" t="s">
        <v>24</v>
      </c>
      <c r="G32" s="19">
        <v>7.92</v>
      </c>
      <c r="H32" s="19">
        <f t="shared" si="2"/>
        <v>12.7</v>
      </c>
      <c r="I32" s="19">
        <v>15.88</v>
      </c>
      <c r="J32" s="19">
        <v>17.48</v>
      </c>
      <c r="K32" s="19" t="s">
        <v>24</v>
      </c>
      <c r="L32" s="19" t="s">
        <v>24</v>
      </c>
      <c r="M32" s="19" t="s">
        <v>24</v>
      </c>
      <c r="N32" s="19" t="s">
        <v>24</v>
      </c>
      <c r="O32" s="19" t="s">
        <v>24</v>
      </c>
      <c r="P32" s="20" t="s">
        <v>24</v>
      </c>
      <c r="Q32" s="21" t="s">
        <v>24</v>
      </c>
      <c r="R32" s="22" t="s">
        <v>24</v>
      </c>
      <c r="S32" s="22" t="s">
        <v>24</v>
      </c>
      <c r="T32" s="22" t="s">
        <v>24</v>
      </c>
    </row>
    <row r="33" spans="1:21" x14ac:dyDescent="0.35">
      <c r="A33" s="2"/>
      <c r="B33" s="16" t="s">
        <v>57</v>
      </c>
      <c r="C33" s="17">
        <v>864</v>
      </c>
      <c r="D33" s="18">
        <v>9.5299999999999994</v>
      </c>
      <c r="E33" s="19">
        <v>12.7</v>
      </c>
      <c r="F33" s="19" t="s">
        <v>24</v>
      </c>
      <c r="G33" s="19">
        <v>7.92</v>
      </c>
      <c r="H33" s="19">
        <f t="shared" si="2"/>
        <v>12.7</v>
      </c>
      <c r="I33" s="19">
        <v>15.88</v>
      </c>
      <c r="J33" s="19">
        <v>17.48</v>
      </c>
      <c r="K33" s="19" t="s">
        <v>24</v>
      </c>
      <c r="L33" s="19" t="s">
        <v>24</v>
      </c>
      <c r="M33" s="19" t="s">
        <v>24</v>
      </c>
      <c r="N33" s="19" t="s">
        <v>24</v>
      </c>
      <c r="O33" s="19" t="s">
        <v>24</v>
      </c>
      <c r="P33" s="20" t="s">
        <v>24</v>
      </c>
      <c r="Q33" s="21" t="s">
        <v>24</v>
      </c>
      <c r="R33" s="22" t="s">
        <v>24</v>
      </c>
      <c r="S33" s="22" t="s">
        <v>24</v>
      </c>
      <c r="T33" s="22" t="s">
        <v>24</v>
      </c>
    </row>
    <row r="34" spans="1:21" x14ac:dyDescent="0.35">
      <c r="A34" s="2"/>
      <c r="B34" s="16" t="s">
        <v>58</v>
      </c>
      <c r="C34" s="17">
        <v>914</v>
      </c>
      <c r="D34" s="18">
        <v>9.5299999999999994</v>
      </c>
      <c r="E34" s="19">
        <v>12.7</v>
      </c>
      <c r="F34" s="19" t="s">
        <v>24</v>
      </c>
      <c r="G34" s="19">
        <v>7.92</v>
      </c>
      <c r="H34" s="19">
        <f t="shared" si="2"/>
        <v>12.7</v>
      </c>
      <c r="I34" s="19">
        <v>15.88</v>
      </c>
      <c r="J34" s="19">
        <v>19.05</v>
      </c>
      <c r="K34" s="19" t="s">
        <v>24</v>
      </c>
      <c r="L34" s="19" t="s">
        <v>24</v>
      </c>
      <c r="M34" s="19" t="s">
        <v>24</v>
      </c>
      <c r="N34" s="19" t="s">
        <v>24</v>
      </c>
      <c r="O34" s="19" t="s">
        <v>24</v>
      </c>
      <c r="P34" s="20" t="s">
        <v>24</v>
      </c>
      <c r="Q34" s="21" t="s">
        <v>24</v>
      </c>
      <c r="R34" s="22" t="s">
        <v>24</v>
      </c>
      <c r="S34" s="22" t="s">
        <v>24</v>
      </c>
      <c r="T34" s="22" t="s">
        <v>24</v>
      </c>
    </row>
    <row r="35" spans="1:21" x14ac:dyDescent="0.35">
      <c r="A35" s="2"/>
      <c r="B35" s="16" t="s">
        <v>59</v>
      </c>
      <c r="C35" s="17">
        <v>1067</v>
      </c>
      <c r="D35" s="18">
        <v>9.5299999999999994</v>
      </c>
      <c r="E35" s="19">
        <v>12.7</v>
      </c>
      <c r="F35" s="19" t="s">
        <v>24</v>
      </c>
      <c r="G35" s="19" t="s">
        <v>24</v>
      </c>
      <c r="H35" s="19" t="s">
        <v>24</v>
      </c>
      <c r="I35" s="19" t="s">
        <v>24</v>
      </c>
      <c r="J35" s="19" t="s">
        <v>24</v>
      </c>
      <c r="K35" s="19" t="s">
        <v>24</v>
      </c>
      <c r="L35" s="19" t="s">
        <v>24</v>
      </c>
      <c r="M35" s="19" t="s">
        <v>24</v>
      </c>
      <c r="N35" s="19" t="s">
        <v>24</v>
      </c>
      <c r="O35" s="19" t="s">
        <v>24</v>
      </c>
      <c r="P35" s="20" t="s">
        <v>24</v>
      </c>
      <c r="Q35" s="21" t="s">
        <v>24</v>
      </c>
      <c r="R35" s="22" t="s">
        <v>24</v>
      </c>
      <c r="S35" s="22" t="s">
        <v>24</v>
      </c>
      <c r="T35" s="22" t="s">
        <v>24</v>
      </c>
    </row>
    <row r="48" spans="1:21" x14ac:dyDescent="0.35">
      <c r="A48" s="119" t="s">
        <v>76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</row>
  </sheetData>
  <sheetProtection algorithmName="SHA-512" hashValue="Ve933JGMzi93T3ml9/PsxN2XhlVu+7r8qu2ZxXIgQX2t4Sj2kFQ0bzKgVK6K0HS31i8jwAK9lWvvEHNXKhwYLA==" saltValue="hA6hZ6nu6RD6c1xfXUl4mA==" spinCount="100000" sheet="1" objects="1" scenarios="1"/>
  <mergeCells count="3">
    <mergeCell ref="D3:T3"/>
    <mergeCell ref="B1:T1"/>
    <mergeCell ref="A48:U48"/>
  </mergeCells>
  <pageMargins left="0.7" right="0.7" top="0.75" bottom="0.75" header="0.3" footer="0.3"/>
  <pageSetup paperSize="8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B4D2726ACA747B876D279FF4704A3" ma:contentTypeVersion="10" ma:contentTypeDescription="Create a new document." ma:contentTypeScope="" ma:versionID="3137e46abc110928bd80dba668860357">
  <xsd:schema xmlns:xsd="http://www.w3.org/2001/XMLSchema" xmlns:xs="http://www.w3.org/2001/XMLSchema" xmlns:p="http://schemas.microsoft.com/office/2006/metadata/properties" xmlns:ns2="4667952d-57d5-42ff-b040-a3f13c1780fe" targetNamespace="http://schemas.microsoft.com/office/2006/metadata/properties" ma:root="true" ma:fieldsID="48f71ebf09fe52d8632791fde0222199" ns2:_="">
    <xsd:import namespace="4667952d-57d5-42ff-b040-a3f13c178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7952d-57d5-42ff-b040-a3f13c1780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D48A0-491F-4EA7-8038-32AAF77DD94A}">
  <ds:schemaRefs>
    <ds:schemaRef ds:uri="4667952d-57d5-42ff-b040-a3f13c1780f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8B4258-9B1F-4749-B0D1-752C93956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7952d-57d5-42ff-b040-a3f13c1780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DBBABA-5355-4194-AACD-528D8F87C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Straight Pipe</vt:lpstr>
      <vt:lpstr>Pipe Sizes</vt:lpstr>
      <vt:lpstr>'Pipe Sizes'!Print_Area</vt:lpstr>
      <vt:lpstr>'Straight Pipe'!Print_Area</vt:lpstr>
    </vt:vector>
  </TitlesOfParts>
  <Company>Continuum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ASME B31.3 Thickness for Straight Pipe (Hoop Stress)</dc:title>
  <dc:creator>Continuum Engineering</dc:creator>
  <cp:lastPrinted>2014-03-07T03:12:51Z</cp:lastPrinted>
  <dcterms:created xsi:type="dcterms:W3CDTF">2014-02-24T03:42:08Z</dcterms:created>
  <dcterms:modified xsi:type="dcterms:W3CDTF">2021-05-14T07:20:08Z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0x010100424B4D2726ACA747B876D279FF4704A3</vt:lpwstr>
  </property>
</Properties>
</file>